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280" windowHeight="56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'Sheet1'!$B$2:$H$33</definedName>
    <definedName name="TABLE" localSheetId="0">'Sheet1'!#REF!</definedName>
    <definedName name="TABLE_10" localSheetId="0">'Sheet1'!$G$31:$H$31</definedName>
    <definedName name="TABLE_11" localSheetId="0">'Sheet1'!$G$31:$H$31</definedName>
    <definedName name="TABLE_2" localSheetId="0">'Sheet1'!#REF!</definedName>
    <definedName name="TABLE_3" localSheetId="0">'Sheet1'!#REF!</definedName>
    <definedName name="TABLE_4" localSheetId="0">'Sheet1'!#REF!</definedName>
    <definedName name="TABLE_5" localSheetId="0">'Sheet1'!#REF!</definedName>
    <definedName name="TABLE_6" localSheetId="0">'Sheet1'!#REF!</definedName>
    <definedName name="TABLE_7" localSheetId="0">'Sheet1'!#REF!</definedName>
    <definedName name="TABLE_8" localSheetId="0">'Sheet1'!$F$30:$F$30</definedName>
    <definedName name="TABLE_9" localSheetId="0">'Sheet1'!$F$30:$F$30</definedName>
  </definedNames>
  <calcPr fullCalcOnLoad="1"/>
</workbook>
</file>

<file path=xl/sharedStrings.xml><?xml version="1.0" encoding="utf-8"?>
<sst xmlns="http://schemas.openxmlformats.org/spreadsheetml/2006/main" count="34" uniqueCount="28">
  <si>
    <t>Kennedy</t>
  </si>
  <si>
    <t>Nixon</t>
  </si>
  <si>
    <t>Byrd</t>
  </si>
  <si>
    <t>Bush</t>
  </si>
  <si>
    <t>Gore</t>
  </si>
  <si>
    <t>Buchanan</t>
  </si>
  <si>
    <t>Nader</t>
  </si>
  <si>
    <t>% of total:</t>
  </si>
  <si>
    <t>Popular vote:</t>
  </si>
  <si>
    <t>2000:</t>
  </si>
  <si>
    <t>1960:</t>
  </si>
  <si>
    <t>Difference:</t>
  </si>
  <si>
    <t>Electoral Votes:</t>
  </si>
  <si>
    <t xml:space="preserve"> %</t>
  </si>
  <si>
    <t xml:space="preserve"> Popular</t>
  </si>
  <si>
    <t>Military Ballots:</t>
  </si>
  <si>
    <t>Received:</t>
  </si>
  <si>
    <t>Counted:</t>
  </si>
  <si>
    <t>Rejected:</t>
  </si>
  <si>
    <t xml:space="preserve"> 2 sig dig:</t>
  </si>
  <si>
    <t>Bush-Gore Difference:</t>
  </si>
  <si>
    <t>Kennedy-Nixon Difference:</t>
  </si>
  <si>
    <t xml:space="preserve"> % of popular vote:</t>
  </si>
  <si>
    <t>Popular Votes:</t>
  </si>
  <si>
    <t>% of total votes:</t>
  </si>
  <si>
    <t xml:space="preserve">Additional Votes Gore Would Need to </t>
  </si>
  <si>
    <t xml:space="preserve"> Get the Same Popular Vote Percentage</t>
  </si>
  <si>
    <t xml:space="preserve"> As Kennedy: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</si>
</sst>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0.000%"/>
    <numFmt numFmtId="170" formatCode="0.0000%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0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6" fontId="0" fillId="0" borderId="0" xfId="2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15" applyNumberFormat="1" applyFont="1" applyAlignment="1">
      <alignment/>
    </xf>
    <xf numFmtId="169" fontId="0" fillId="0" borderId="0" xfId="2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10.140625" style="0" bestFit="1" customWidth="1"/>
    <col min="3" max="3" width="13.57421875" style="0" customWidth="1"/>
    <col min="4" max="4" width="14.00390625" style="0" bestFit="1" customWidth="1"/>
    <col min="5" max="5" width="14.00390625" style="0" customWidth="1"/>
    <col min="6" max="6" width="12.28125" style="0" customWidth="1"/>
    <col min="9" max="9" width="14.28125" style="0" customWidth="1"/>
  </cols>
  <sheetData>
    <row r="2" spans="4:5" ht="12.75">
      <c r="D2" t="s">
        <v>11</v>
      </c>
      <c r="E2" t="s">
        <v>22</v>
      </c>
    </row>
    <row r="3" spans="2:5" ht="12.75">
      <c r="B3" t="s">
        <v>20</v>
      </c>
      <c r="D3" s="2">
        <v>201178</v>
      </c>
      <c r="E3" s="11">
        <f>F19</f>
        <v>0.0019773772349386265</v>
      </c>
    </row>
    <row r="4" spans="2:5" ht="12.75">
      <c r="B4" t="s">
        <v>21</v>
      </c>
      <c r="D4" s="2">
        <f>G25</f>
        <v>118574</v>
      </c>
      <c r="E4" s="11">
        <f>F25</f>
        <v>0.0017351897906088265</v>
      </c>
    </row>
    <row r="5" spans="4:5" ht="12.75">
      <c r="D5" s="2"/>
      <c r="E5" s="11"/>
    </row>
    <row r="6" spans="2:5" ht="12.75">
      <c r="B6" t="s">
        <v>11</v>
      </c>
      <c r="D6" s="2">
        <f>D3-D4</f>
        <v>82604</v>
      </c>
      <c r="E6" s="11">
        <f>E3-E4</f>
        <v>0.0002421874443298</v>
      </c>
    </row>
    <row r="7" spans="3:4" ht="12.75">
      <c r="C7" s="13" t="s">
        <v>23</v>
      </c>
      <c r="D7" s="3" t="s">
        <v>24</v>
      </c>
    </row>
    <row r="8" spans="2:4" ht="12.75">
      <c r="B8" s="12" t="s">
        <v>4</v>
      </c>
      <c r="C8" s="2">
        <f>D19</f>
        <v>49390808</v>
      </c>
      <c r="D8" s="6">
        <f>E19</f>
        <v>0.4854619260278213</v>
      </c>
    </row>
    <row r="9" spans="2:4" ht="12.75">
      <c r="B9" s="12" t="s">
        <v>0</v>
      </c>
      <c r="C9" s="2">
        <f>D25</f>
        <v>34226731</v>
      </c>
      <c r="D9" s="6">
        <f>E25</f>
        <v>0.5008675948953044</v>
      </c>
    </row>
    <row r="10" spans="4:5" ht="12.75">
      <c r="D10" s="2"/>
      <c r="E10" s="11"/>
    </row>
    <row r="11" spans="2:5" ht="12.75">
      <c r="B11" t="s">
        <v>11</v>
      </c>
      <c r="C11" s="8">
        <f>C8-C9</f>
        <v>15164077</v>
      </c>
      <c r="D11" s="5">
        <f>D8-D9</f>
        <v>-0.015405668867483124</v>
      </c>
      <c r="E11" s="5"/>
    </row>
    <row r="12" spans="2:5" ht="12.75">
      <c r="B12" t="s">
        <v>25</v>
      </c>
      <c r="C12" s="8"/>
      <c r="D12" s="5"/>
      <c r="E12" s="5"/>
    </row>
    <row r="13" ht="12.75">
      <c r="B13" t="s">
        <v>26</v>
      </c>
    </row>
    <row r="14" spans="2:4" ht="12.75">
      <c r="B14" t="s">
        <v>27</v>
      </c>
      <c r="D14" s="2">
        <f>-D11*D22</f>
        <v>1567369.9467459992</v>
      </c>
    </row>
    <row r="16" spans="2:7" ht="12.75">
      <c r="B16" s="4" t="s">
        <v>9</v>
      </c>
      <c r="C16" s="4"/>
      <c r="F16" t="s">
        <v>13</v>
      </c>
      <c r="G16" t="s">
        <v>14</v>
      </c>
    </row>
    <row r="17" spans="3:8" ht="12.75">
      <c r="C17" t="s">
        <v>12</v>
      </c>
      <c r="D17" s="3" t="s">
        <v>8</v>
      </c>
      <c r="E17" s="3" t="s">
        <v>7</v>
      </c>
      <c r="F17" t="s">
        <v>11</v>
      </c>
      <c r="G17" t="s">
        <v>11</v>
      </c>
      <c r="H17" t="s">
        <v>19</v>
      </c>
    </row>
    <row r="18" spans="2:6" ht="12.75">
      <c r="B18" t="s">
        <v>3</v>
      </c>
      <c r="C18">
        <v>271</v>
      </c>
      <c r="D18" s="2">
        <v>49189630</v>
      </c>
      <c r="E18" s="5">
        <f>D18/$D$22</f>
        <v>0.48348454879288266</v>
      </c>
      <c r="F18" s="6"/>
    </row>
    <row r="19" spans="2:7" ht="12.75">
      <c r="B19" t="s">
        <v>4</v>
      </c>
      <c r="C19">
        <v>260</v>
      </c>
      <c r="D19" s="2">
        <v>49390808</v>
      </c>
      <c r="E19" s="5">
        <f>D19/$D$22</f>
        <v>0.4854619260278213</v>
      </c>
      <c r="F19" s="10">
        <f>E19-E18</f>
        <v>0.0019773772349386265</v>
      </c>
      <c r="G19" s="8">
        <f>D19-D18</f>
        <v>201178</v>
      </c>
    </row>
    <row r="20" spans="2:7" ht="12.75">
      <c r="B20" t="s">
        <v>5</v>
      </c>
      <c r="D20" s="2">
        <v>444862</v>
      </c>
      <c r="E20" s="5">
        <f>D20/$D$22</f>
        <v>0.004372545663488409</v>
      </c>
      <c r="F20" s="1"/>
      <c r="G20" s="6"/>
    </row>
    <row r="21" spans="2:7" ht="12.75">
      <c r="B21" t="s">
        <v>6</v>
      </c>
      <c r="D21" s="2">
        <v>2714518</v>
      </c>
      <c r="E21" s="5">
        <f>D21/$D$22</f>
        <v>0.026680979515807664</v>
      </c>
      <c r="F21" s="1"/>
      <c r="G21" s="6"/>
    </row>
    <row r="22" spans="4:9" ht="12.75">
      <c r="D22" s="9">
        <f>SUM(D18:D21)</f>
        <v>101739818</v>
      </c>
      <c r="E22" s="9"/>
      <c r="F22" s="1"/>
      <c r="G22" s="6"/>
      <c r="H22" s="5">
        <f>D22/D28-1</f>
        <v>0.4888415124057861</v>
      </c>
      <c r="I22" s="2">
        <f>(1+H22)*G25</f>
        <v>176537.89349200367</v>
      </c>
    </row>
    <row r="23" spans="4:6" ht="12.75">
      <c r="D23" s="2"/>
      <c r="E23" s="2"/>
      <c r="F23" s="1"/>
    </row>
    <row r="24" spans="2:6" ht="12.75">
      <c r="B24" s="4" t="s">
        <v>10</v>
      </c>
      <c r="C24" s="4"/>
      <c r="D24" s="2"/>
      <c r="E24" s="2"/>
      <c r="F24" s="1"/>
    </row>
    <row r="25" spans="2:7" ht="12.75">
      <c r="B25" t="s">
        <v>0</v>
      </c>
      <c r="C25">
        <v>303</v>
      </c>
      <c r="D25" s="2">
        <v>34226731</v>
      </c>
      <c r="E25" s="1">
        <f>D25/$D$28</f>
        <v>0.5008675948953044</v>
      </c>
      <c r="F25" s="11">
        <f>E25-E26</f>
        <v>0.0017351897906088265</v>
      </c>
      <c r="G25" s="7">
        <f>D25-D26</f>
        <v>118574</v>
      </c>
    </row>
    <row r="26" spans="2:5" ht="12.75">
      <c r="B26" t="s">
        <v>1</v>
      </c>
      <c r="C26">
        <v>219</v>
      </c>
      <c r="D26" s="2">
        <v>34108157</v>
      </c>
      <c r="E26" s="1">
        <f>D26/$D$28</f>
        <v>0.4991324051046956</v>
      </c>
    </row>
    <row r="27" spans="2:5" ht="12.75">
      <c r="B27" t="s">
        <v>2</v>
      </c>
      <c r="C27">
        <v>15</v>
      </c>
      <c r="D27" s="2"/>
      <c r="E27" s="5">
        <v>0.008</v>
      </c>
    </row>
    <row r="28" spans="2:5" ht="12.75">
      <c r="B28" s="4"/>
      <c r="C28" s="4"/>
      <c r="D28" s="9">
        <f>SUM(D24:D27)</f>
        <v>68334888</v>
      </c>
      <c r="E28" s="9"/>
    </row>
    <row r="29" spans="2:5" ht="12.75">
      <c r="B29" s="4"/>
      <c r="C29" s="4"/>
      <c r="D29" s="2"/>
      <c r="E29" s="2"/>
    </row>
    <row r="30" spans="2:8" ht="12.75">
      <c r="B30" t="s">
        <v>15</v>
      </c>
      <c r="C30" s="4"/>
      <c r="F30" s="2"/>
      <c r="G30" s="2"/>
      <c r="H30" s="2"/>
    </row>
    <row r="31" spans="2:8" ht="12.75">
      <c r="B31" t="s">
        <v>16</v>
      </c>
      <c r="C31">
        <v>3733</v>
      </c>
      <c r="D31" s="2"/>
      <c r="E31" s="2"/>
      <c r="F31" s="2"/>
      <c r="G31" s="2"/>
      <c r="H31" s="2"/>
    </row>
    <row r="32" spans="2:5" ht="12.75">
      <c r="B32" t="s">
        <v>17</v>
      </c>
      <c r="C32">
        <f>3733-1527</f>
        <v>2206</v>
      </c>
      <c r="D32" s="5">
        <f>C32/C31</f>
        <v>0.5909456201446558</v>
      </c>
      <c r="E32" s="5"/>
    </row>
    <row r="33" spans="2:5" ht="12.75">
      <c r="B33" t="s">
        <v>18</v>
      </c>
      <c r="C33">
        <f>C31-C32</f>
        <v>1527</v>
      </c>
      <c r="D33" s="5">
        <f>C33/C31</f>
        <v>0.4090543798553442</v>
      </c>
      <c r="E33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Robinson-Humphrey Company,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1960 Election Results</dc:title>
  <dc:subject/>
  <dc:creator>Mark Vakkur</dc:creator>
  <cp:keywords/>
  <dc:description/>
  <cp:lastModifiedBy>Mark Vakkur</cp:lastModifiedBy>
  <cp:lastPrinted>2000-12-22T15:12:20Z</cp:lastPrinted>
  <dcterms:created xsi:type="dcterms:W3CDTF">2000-12-21T19:58:42Z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